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<sst xmlns="http://schemas.openxmlformats.org/spreadsheetml/2006/main" count="265" uniqueCount="199">
  <si>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</si>
  <si>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</si>
  <si>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</si>
  <si>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</si>
  <si>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</si>
  <si>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</si>
  <si>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</si>
  <si>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</si>
  <si>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</si>
  <si>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</si>
  <si>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</si>
  <si>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</si>
  <si>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</si>
  <si>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</si>
  <si>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</si>
  <si>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</si>
  <si>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</si>
  <si>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</si>
  <si>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</si>
  <si>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</si>
  <si>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</si>
  <si>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</si>
  <si>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</si>
  <si>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</si>
  <si>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</si>
  <si>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</si>
  <si>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</si>
  <si>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</si>
  <si>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</si>
  <si>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</si>
  <si>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</si>
  <si>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</si>
  <si>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</si>
  <si>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</si>
  <si>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</si>
  <si>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</si>
  <si>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</si>
  <si>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</si>
  <si>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</si>
  <si>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</si>
  <si>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</si>
  <si>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</si>
  <si>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</si>
  <si>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</si>
  <si>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</si>
  <si>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</si>
  <si>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</si>
  <si>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</si>
  <si>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</si>
  <si>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</si>
  <si>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</si>
  <si>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</si>
  <si>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</si>
  <si>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</si>
  <si>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</si>
  <si>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</si>
  <si>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</si>
  <si>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</si>
  <si>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</si>
  <si>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</si>
  <si>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</si>
  <si>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</si>
  <si>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</si>
  <si>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</si>
  <si>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</si>
  <si>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</si>
  <si>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</si>
  <si>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</si>
  <si>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</si>
  <si>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</si>
  <si>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</si>
  <si>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</si>
  <si>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</si>
  <si>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</si>
  <si>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</si>
  <si>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</si>
  <si>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</si>
  <si>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</si>
  <si>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</si>
  <si>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</si>
  <si>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</si>
  <si>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</si>
  <si>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</si>
  <si>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</si>
  <si>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</si>
  <si>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</si>
  <si>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</si>
  <si>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</si>
  <si>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</si>
  <si>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</si>
  <si>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</si>
  <si>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</si>
  <si>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</si>
  <si>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</si>
  <si>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</si>
  <si>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</si>
  <si>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</si>
  <si>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</si>
  <si>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</si>
  <si>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</si>
  <si>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</si>
  <si>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</si>
  <si>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</si>
  <si>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</si>
  <si>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</si>
  <si>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</si>
  <si>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</si>
  <si>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</si>
  <si>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</si>
  <si>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</si>
  <si>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</si>
  <si>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</si>
  <si>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</si>
  <si>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</si>
  <si>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</si>
  <si>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</si>
  <si>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</si>
  <si>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</si>
  <si>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</si>
  <si>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</si>
  <si>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</si>
  <si>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</si>
  <si>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</si>
  <si>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</si>
  <si>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</si>
  <si>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</si>
  <si>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</si>
  <si>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</si>
  <si>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</si>
  <si>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</si>
  <si>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</si>
  <si>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</si>
  <si>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</si>
  <si>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</si>
  <si>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</si>
  <si>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</si>
  <si>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</si>
  <si>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</si>
  <si>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</si>
  <si>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</si>
  <si>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</si>
  <si>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</si>
  <si>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</si>
  <si>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</si>
  <si>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</si>
  <si>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</si>
  <si>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</si>
  <si>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</si>
  <si>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</si>
  <si>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</si>
  <si>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</si>
  <si>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</si>
  <si>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</si>
  <si>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</si>
  <si>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</si>
  <si>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</si>
  <si>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</si>
  <si>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</si>
  <si>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</si>
  <si>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</si>
  <si>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</si>
  <si>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</si>
  <si>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</si>
  <si>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</si>
  <si>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</si>
  <si>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</si>
  <si>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</si>
  <si>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</si>
  <si>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</si>
  <si>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</si>
  <si>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</si>
  <si>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</si>
  <si>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</si>
  <si>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</si>
  <si>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</si>
  <si>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</si>
  <si>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</si>
  <si>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</si>
  <si>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</si>
  <si>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</si>
  <si>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</si>
  <si>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</si>
  <si>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</si>
  <si>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</si>
  <si>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</si>
  <si>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</si>
  <si>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</si>
  <si>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</si>
  <si>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</si>
  <si>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</si>
  <si>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</si>
  <si>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</si>
  <si>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</si>
  <si>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</si>
  <si>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</si>
  <si>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</si>
  <si>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З.М. Карпюк</t>
  </si>
  <si>
    <t>inbox@cd.zt.court.gov.ua</t>
  </si>
  <si>
    <t>9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</si>
</sst>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&amp;LE45EE8B3&amp;C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148</v>
      </c>
      <c r="F6" s="90">
        <v>87</v>
      </c>
      <c r="G6" s="90">
        <v>3</v>
      </c>
      <c r="H6" s="90">
        <v>53</v>
      </c>
      <c r="I6" s="90" t="s">
        <v>183</v>
      </c>
      <c r="J6" s="90">
        <v>95</v>
      </c>
      <c r="K6" s="91">
        <v>35</v>
      </c>
      <c r="L6" s="101">
        <f>E6-F6</f>
        <v>61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246</v>
      </c>
      <c r="F7" s="90">
        <v>242</v>
      </c>
      <c r="G7" s="90"/>
      <c r="H7" s="90">
        <v>239</v>
      </c>
      <c r="I7" s="90">
        <v>209</v>
      </c>
      <c r="J7" s="90">
        <v>7</v>
      </c>
      <c r="K7" s="91">
        <v>3</v>
      </c>
      <c r="L7" s="101">
        <f>E7-F7</f>
        <v>4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57</v>
      </c>
      <c r="F9" s="90">
        <v>56</v>
      </c>
      <c r="G9" s="90"/>
      <c r="H9" s="90">
        <v>39</v>
      </c>
      <c r="I9" s="90">
        <v>37</v>
      </c>
      <c r="J9" s="90">
        <v>18</v>
      </c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2</v>
      </c>
      <c r="F10" s="90">
        <v>2</v>
      </c>
      <c r="G10" s="90"/>
      <c r="H10" s="90">
        <v>2</v>
      </c>
      <c r="I10" s="90">
        <v>1</v>
      </c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</v>
      </c>
      <c r="F12" s="90"/>
      <c r="G12" s="90"/>
      <c r="H12" s="90">
        <v>1</v>
      </c>
      <c r="I12" s="90"/>
      <c r="J12" s="90"/>
      <c r="K12" s="91"/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455</v>
      </c>
      <c r="F14" s="105">
        <f>SUM(F6:F13)</f>
        <v>388</v>
      </c>
      <c r="G14" s="105">
        <f>SUM(G6:G13)</f>
        <v>3</v>
      </c>
      <c r="H14" s="105">
        <f>SUM(H6:H13)</f>
        <v>335</v>
      </c>
      <c r="I14" s="105">
        <f>SUM(I6:I13)</f>
        <v>248</v>
      </c>
      <c r="J14" s="105">
        <f>SUM(J6:J13)</f>
        <v>120</v>
      </c>
      <c r="K14" s="105">
        <f>SUM(K6:K13)</f>
        <v>38</v>
      </c>
      <c r="L14" s="101">
        <f>E14-F14</f>
        <v>67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53</v>
      </c>
      <c r="F15" s="92">
        <v>52</v>
      </c>
      <c r="G15" s="92">
        <v>2</v>
      </c>
      <c r="H15" s="92">
        <v>44</v>
      </c>
      <c r="I15" s="92">
        <v>34</v>
      </c>
      <c r="J15" s="92">
        <v>9</v>
      </c>
      <c r="K15" s="91"/>
      <c r="L15" s="101">
        <f>E15-F15</f>
        <v>1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48</v>
      </c>
      <c r="F16" s="92">
        <v>34</v>
      </c>
      <c r="G16" s="92"/>
      <c r="H16" s="92">
        <v>34</v>
      </c>
      <c r="I16" s="92">
        <v>14</v>
      </c>
      <c r="J16" s="92">
        <v>14</v>
      </c>
      <c r="K16" s="91">
        <v>1</v>
      </c>
      <c r="L16" s="101">
        <f>E16-F16</f>
        <v>14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/>
      <c r="G17" s="92"/>
      <c r="H17" s="92">
        <v>1</v>
      </c>
      <c r="I17" s="92"/>
      <c r="J17" s="92"/>
      <c r="K17" s="91"/>
      <c r="L17" s="101">
        <f>E17-F17</f>
        <v>1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3</v>
      </c>
      <c r="F18" s="91">
        <v>3</v>
      </c>
      <c r="G18" s="91"/>
      <c r="H18" s="91"/>
      <c r="I18" s="91"/>
      <c r="J18" s="91">
        <v>3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71</v>
      </c>
      <c r="F22" s="91">
        <v>55</v>
      </c>
      <c r="G22" s="91">
        <v>2</v>
      </c>
      <c r="H22" s="91">
        <v>45</v>
      </c>
      <c r="I22" s="91">
        <v>14</v>
      </c>
      <c r="J22" s="91">
        <v>26</v>
      </c>
      <c r="K22" s="91">
        <v>1</v>
      </c>
      <c r="L22" s="101">
        <f>E22-F22</f>
        <v>16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35</v>
      </c>
      <c r="F23" s="91">
        <v>33</v>
      </c>
      <c r="G23" s="91"/>
      <c r="H23" s="91">
        <v>34</v>
      </c>
      <c r="I23" s="91">
        <v>31</v>
      </c>
      <c r="J23" s="91">
        <v>1</v>
      </c>
      <c r="K23" s="91"/>
      <c r="L23" s="101">
        <f>E23-F23</f>
        <v>2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739</v>
      </c>
      <c r="F25" s="91">
        <v>629</v>
      </c>
      <c r="G25" s="91"/>
      <c r="H25" s="91">
        <v>586</v>
      </c>
      <c r="I25" s="91">
        <v>535</v>
      </c>
      <c r="J25" s="91">
        <v>153</v>
      </c>
      <c r="K25" s="91">
        <v>10</v>
      </c>
      <c r="L25" s="101">
        <f>E25-F25</f>
        <v>110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792</v>
      </c>
      <c r="F26" s="91">
        <v>543</v>
      </c>
      <c r="G26" s="91">
        <v>1</v>
      </c>
      <c r="H26" s="91">
        <v>662</v>
      </c>
      <c r="I26" s="91">
        <v>564</v>
      </c>
      <c r="J26" s="91">
        <v>130</v>
      </c>
      <c r="K26" s="91">
        <v>34</v>
      </c>
      <c r="L26" s="101">
        <f>E26-F26</f>
        <v>249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404</v>
      </c>
      <c r="F27" s="91">
        <v>400</v>
      </c>
      <c r="G27" s="91"/>
      <c r="H27" s="91">
        <v>388</v>
      </c>
      <c r="I27" s="91">
        <v>31</v>
      </c>
      <c r="J27" s="91">
        <v>16</v>
      </c>
      <c r="K27" s="91"/>
      <c r="L27" s="101">
        <f>E27-F27</f>
        <v>4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46</v>
      </c>
      <c r="F28" s="91">
        <v>31</v>
      </c>
      <c r="G28" s="91"/>
      <c r="H28" s="91">
        <v>34</v>
      </c>
      <c r="I28" s="91">
        <v>32</v>
      </c>
      <c r="J28" s="91">
        <v>12</v>
      </c>
      <c r="K28" s="91"/>
      <c r="L28" s="101">
        <f>E28-F28</f>
        <v>15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15</v>
      </c>
      <c r="F29" s="91">
        <v>10</v>
      </c>
      <c r="G29" s="91"/>
      <c r="H29" s="91">
        <v>2</v>
      </c>
      <c r="I29" s="91"/>
      <c r="J29" s="91">
        <v>13</v>
      </c>
      <c r="K29" s="91">
        <v>4</v>
      </c>
      <c r="L29" s="101">
        <f>E29-F29</f>
        <v>5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</v>
      </c>
      <c r="F30" s="91">
        <v>3</v>
      </c>
      <c r="G30" s="91"/>
      <c r="H30" s="91"/>
      <c r="I30" s="91"/>
      <c r="J30" s="91">
        <v>3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10</v>
      </c>
      <c r="F32" s="91">
        <v>4</v>
      </c>
      <c r="G32" s="91"/>
      <c r="H32" s="91">
        <v>4</v>
      </c>
      <c r="I32" s="91">
        <v>1</v>
      </c>
      <c r="J32" s="91">
        <v>6</v>
      </c>
      <c r="K32" s="91">
        <v>6</v>
      </c>
      <c r="L32" s="101">
        <f>E32-F32</f>
        <v>6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30</v>
      </c>
      <c r="F33" s="91">
        <v>15</v>
      </c>
      <c r="G33" s="91"/>
      <c r="H33" s="91">
        <v>8</v>
      </c>
      <c r="I33" s="91">
        <v>5</v>
      </c>
      <c r="J33" s="91">
        <v>22</v>
      </c>
      <c r="K33" s="91">
        <v>13</v>
      </c>
      <c r="L33" s="101">
        <f>E33-F33</f>
        <v>15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2</v>
      </c>
      <c r="F34" s="91"/>
      <c r="G34" s="91"/>
      <c r="H34" s="91">
        <v>2</v>
      </c>
      <c r="I34" s="91"/>
      <c r="J34" s="91"/>
      <c r="K34" s="91"/>
      <c r="L34" s="101">
        <f>E34-F34</f>
        <v>2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6</v>
      </c>
      <c r="F35" s="91">
        <v>4</v>
      </c>
      <c r="G35" s="91"/>
      <c r="H35" s="91">
        <v>5</v>
      </c>
      <c r="I35" s="91">
        <v>5</v>
      </c>
      <c r="J35" s="91">
        <v>1</v>
      </c>
      <c r="K35" s="91">
        <v>1</v>
      </c>
      <c r="L35" s="101">
        <f>E35-F35</f>
        <v>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1517</v>
      </c>
      <c r="F37" s="91">
        <v>1199</v>
      </c>
      <c r="G37" s="91">
        <v>1</v>
      </c>
      <c r="H37" s="91">
        <v>1160</v>
      </c>
      <c r="I37" s="91">
        <v>638</v>
      </c>
      <c r="J37" s="91">
        <v>357</v>
      </c>
      <c r="K37" s="91">
        <v>68</v>
      </c>
      <c r="L37" s="101">
        <f>E37-F37</f>
        <v>318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587</v>
      </c>
      <c r="F38" s="91">
        <v>484</v>
      </c>
      <c r="G38" s="91"/>
      <c r="H38" s="91">
        <v>526</v>
      </c>
      <c r="I38" s="91" t="s">
        <v>183</v>
      </c>
      <c r="J38" s="91">
        <v>61</v>
      </c>
      <c r="K38" s="91">
        <v>1</v>
      </c>
      <c r="L38" s="101">
        <f>E38-F38</f>
        <v>103</v>
      </c>
    </row>
    <row r="39" spans="1:12" ht="16.5" customHeight="1">
      <c r="A39" s="156"/>
      <c r="B39" s="154" t="s">
        <v>53</v>
      </c>
      <c r="C39" s="155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9</v>
      </c>
      <c r="F40" s="91">
        <v>9</v>
      </c>
      <c r="G40" s="91"/>
      <c r="H40" s="91">
        <v>6</v>
      </c>
      <c r="I40" s="91">
        <v>5</v>
      </c>
      <c r="J40" s="91">
        <v>3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596</v>
      </c>
      <c r="F41" s="91">
        <f aca="true" t="shared" si="0" ref="F41:K41">F38+F40</f>
        <v>493</v>
      </c>
      <c r="G41" s="91">
        <f t="shared" si="0"/>
        <v>0</v>
      </c>
      <c r="H41" s="91">
        <f t="shared" si="0"/>
        <v>532</v>
      </c>
      <c r="I41" s="91">
        <f>I40</f>
        <v>5</v>
      </c>
      <c r="J41" s="91">
        <f t="shared" si="0"/>
        <v>64</v>
      </c>
      <c r="K41" s="91">
        <f t="shared" si="0"/>
        <v>1</v>
      </c>
      <c r="L41" s="101">
        <f>E41-F41</f>
        <v>103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2639</v>
      </c>
      <c r="F42" s="91">
        <f aca="true" t="shared" si="1" ref="F42:K42">F14+F22+F37+F41</f>
        <v>2135</v>
      </c>
      <c r="G42" s="91">
        <f t="shared" si="1"/>
        <v>6</v>
      </c>
      <c r="H42" s="91">
        <f t="shared" si="1"/>
        <v>2072</v>
      </c>
      <c r="I42" s="91">
        <f t="shared" si="1"/>
        <v>905</v>
      </c>
      <c r="J42" s="91">
        <f t="shared" si="1"/>
        <v>567</v>
      </c>
      <c r="K42" s="91">
        <f t="shared" si="1"/>
        <v>108</v>
      </c>
      <c r="L42" s="101">
        <f>E42-F42</f>
        <v>504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&amp;LE45EE8B3&amp;CФорма № 1-мзс, Підрозділ: Чуднівський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3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92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15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5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24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31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1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50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5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30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81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6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5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59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7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2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32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20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5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&amp;LE45EE8B3&amp;CФорма № 1-мзс, Підрозділ: Чуднівський районний суд Житомирської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54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43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5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9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2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54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34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52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5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25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69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139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1227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290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26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4018923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3310314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4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15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21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247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826798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53262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299</v>
      </c>
      <c r="F58" s="96">
        <v>32</v>
      </c>
      <c r="G58" s="96">
        <v>3</v>
      </c>
      <c r="H58" s="96"/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26</v>
      </c>
      <c r="F59" s="96">
        <v>17</v>
      </c>
      <c r="G59" s="96">
        <v>2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708</v>
      </c>
      <c r="F60" s="96">
        <v>433</v>
      </c>
      <c r="G60" s="96">
        <v>16</v>
      </c>
      <c r="H60" s="96">
        <v>3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390</v>
      </c>
      <c r="F61" s="96">
        <v>142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&amp;LE45EE8B3&amp;CФорма № 1-мзс, Підрозділ: Чуднівський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0.19047619047619047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0.31666666666666665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0.038461538461538464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0.19047619047619047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0.015625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0.9704918032786886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2072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2639</v>
      </c>
    </row>
    <row r="11" spans="1:4" ht="16.5" customHeight="1">
      <c r="A11" s="189" t="s">
        <v>68</v>
      </c>
      <c r="B11" s="191"/>
      <c r="C11" s="14">
        <v>9</v>
      </c>
      <c r="D11" s="94">
        <v>69</v>
      </c>
    </row>
    <row r="12" spans="1:4" ht="16.5" customHeight="1">
      <c r="A12" s="294" t="s">
        <v>113</v>
      </c>
      <c r="B12" s="294"/>
      <c r="C12" s="14">
        <v>10</v>
      </c>
      <c r="D12" s="94">
        <v>47</v>
      </c>
    </row>
    <row r="13" spans="1:4" ht="16.5" customHeight="1">
      <c r="A13" s="294" t="s">
        <v>33</v>
      </c>
      <c r="B13" s="294"/>
      <c r="C13" s="14">
        <v>11</v>
      </c>
      <c r="D13" s="94">
        <v>112</v>
      </c>
    </row>
    <row r="14" spans="1:4" ht="16.5" customHeight="1">
      <c r="A14" s="294" t="s">
        <v>114</v>
      </c>
      <c r="B14" s="294"/>
      <c r="C14" s="14">
        <v>12</v>
      </c>
      <c r="D14" s="94">
        <v>80</v>
      </c>
    </row>
    <row r="15" spans="1:4" ht="16.5" customHeight="1">
      <c r="A15" s="294" t="s">
        <v>118</v>
      </c>
      <c r="B15" s="294"/>
      <c r="C15" s="14">
        <v>13</v>
      </c>
      <c r="D15" s="94">
        <v>54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>
        <v>413921103</v>
      </c>
      <c r="D23" s="296"/>
    </row>
    <row r="24" spans="1:4" ht="12.75">
      <c r="A24" s="69" t="s">
        <v>110</v>
      </c>
      <c r="B24" s="88"/>
      <c r="C24" s="297">
        <v>413921103</v>
      </c>
      <c r="D24" s="297"/>
    </row>
    <row r="25" spans="1:4" ht="12.75">
      <c r="A25" s="68" t="s">
        <v>111</v>
      </c>
      <c r="B25" s="89"/>
      <c r="C25" s="297" t="s">
        <v>197</v>
      </c>
      <c r="D25" s="297"/>
    </row>
    <row r="26" ht="15.75" customHeight="1"/>
    <row r="27" spans="3:4" ht="12.75" customHeight="1">
      <c r="C27" s="293" t="s">
        <v>198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&amp;LE45EE8B3&amp;CФорма № 1-мзс, Підрозділ: Чуднівський районний суд Житомирської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2017-03-20T11:40:40Z</cp:lastPrinted>
  <dcterms:created xsi:type="dcterms:W3CDTF">2004-04-20T14:33:35Z</dcterms:created>
  <dcterms:modified xsi:type="dcterms:W3CDTF">2018-01-12T07:41:20Z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E45EE8B3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